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УНЦ" sheetId="1" r:id="rId1"/>
  </sheets>
  <externalReferences>
    <externalReference r:id="rId4"/>
    <externalReference r:id="rId5"/>
  </externalReferences>
  <definedNames>
    <definedName name="_xlnm.Print_Area" localSheetId="0">'УНЦ'!$A$1:$G$77</definedName>
  </definedNames>
  <calcPr fullCalcOnLoad="1"/>
</workbook>
</file>

<file path=xl/sharedStrings.xml><?xml version="1.0" encoding="utf-8"?>
<sst xmlns="http://schemas.openxmlformats.org/spreadsheetml/2006/main" count="316" uniqueCount="132">
  <si>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</si>
  <si>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</si>
  <si>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</si>
  <si>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инвестицион-ного проекта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</si>
  <si>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</si>
  <si>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План</t>
  </si>
  <si>
    <t>Предложение по корректировке утвержденного плана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</si>
  <si>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</si>
  <si>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</si>
  <si>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</si>
  <si>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</si>
  <si>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</si>
  <si>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</si>
  <si>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</si>
  <si>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</si>
  <si>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</si>
  <si>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</si>
  <si>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</si>
  <si>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</si>
  <si>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</si>
  <si>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</si>
  <si>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</si>
  <si>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</si>
  <si>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</si>
  <si>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</si>
  <si>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</si>
  <si>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Республика Саха (Якутия)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</si>
  <si>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</si>
  <si>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</si>
  <si>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</si>
  <si>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</si>
  <si>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</si>
  <si>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</si>
  <si>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</si>
  <si>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</si>
  <si>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</si>
  <si>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</si>
  <si>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</si>
  <si>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</si>
  <si>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1.1.2.1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</si>
  <si>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</si>
  <si>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 xml:space="preserve">Строительство от РП-4 4КЛ-10кВ с установкой 2КТПН-630/10 по ул. Тимптонская, квартал «И»  </t>
  </si>
  <si>
    <t>K_3.2</t>
  </si>
  <si>
    <t xml:space="preserve">Строительство 2КЛ-10кВ от вновь установленной 2КТПН-630/10 по ул. Тимптонская до ул. Комсомольской правды с установкой КТПН-630/10, квартал «И»   </t>
  </si>
  <si>
    <t>K_3.3</t>
  </si>
  <si>
    <t>1.1.2.2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</si>
  <si>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</si>
  <si>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1.1.3</t>
  </si>
  <si>
    <t>Технологическое присоединение объектов электросетевого хозяйства, всего, в том числе:</t>
  </si>
  <si>
    <t>1.1.3.1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</si>
  <si>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</si>
  <si>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1.1.3.2</t>
  </si>
  <si>
    <t>Технологическое присоединение к электрическим сетям иных сетевых организаций всего, в том числе:</t>
  </si>
  <si>
    <t>1.1.4</t>
  </si>
  <si>
    <t>Технологическое присоединение объектов по производству электрической энергии, всего, в том числе:</t>
  </si>
  <si>
    <t>1.1.4.1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</si>
  <si>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</si>
  <si>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1.1.4.2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</si>
  <si>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</si>
  <si>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1.1.4.3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</si>
  <si>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</si>
  <si>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</si>
  <si>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</si>
  <si>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</si>
  <si>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</si>
  <si>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</si>
  <si>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распределительных пунктов,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</si>
  <si>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</si>
  <si>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</si>
  <si>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(модернизация) ЦРП-1 (инв.№ 00000479)</t>
  </si>
  <si>
    <t>K_1.1</t>
  </si>
  <si>
    <t>Техническое перевооружение (модернизация) ТП-23, ТП-24, ТП-29, ТП-75, ТП-81, ТП-92, ТП-98, ТП-100, ТП-101, ТП-104</t>
  </si>
  <si>
    <t>K_1.2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</si>
  <si>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</si>
  <si>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</si>
  <si>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</si>
  <si>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 всего, в том числе:</t>
  </si>
  <si>
    <t>Реконструкция ВОЗ. ЛИН. 10 КВ МКЗ, инв.№ 00000007 (ВЛ-10 кВ фидер №7 и фидер № 25 от ПС № 49 до РП-1) II этап</t>
  </si>
  <si>
    <t>K_1.3</t>
  </si>
  <si>
    <t>Реконструкция ВЛ-10(6)кВ в ВЛЗ-10(6)кВ (СИП-3)</t>
  </si>
  <si>
    <t>K_1.6</t>
  </si>
  <si>
    <t>1.2.2.2</t>
  </si>
  <si>
    <t>Модернизация, техническое перевооружение линий электропередачи, всего, в том числе:</t>
  </si>
  <si>
    <t>Установка на узлах ВЛ(З)-10(6)кВ ЯКНО-10(6)/630(400) с ВВ, РЗА, ТТ и ТН для ИИС (12 ед.)</t>
  </si>
  <si>
    <t>K_1.4</t>
  </si>
  <si>
    <t>Установка на узлах и/или точках ВЛ (КЛ)-10(6)кВ устройств ИПВЛ типа F1-3A2F/W</t>
  </si>
  <si>
    <t>K_1.5</t>
  </si>
  <si>
    <t>1.2.3</t>
  </si>
  <si>
    <t>Развитие и модернизация учета электрической энергии (мощности) всего, в том числе:</t>
  </si>
  <si>
    <t>1.2.3.1</t>
  </si>
  <si>
    <t>Установка приборов учета, класс напряжения 0,22 (0,4) кВ, всего, в том числе:</t>
  </si>
  <si>
    <t>Оборудование трансформаторных подстанций устройствами сбора и передачи информации</t>
  </si>
  <si>
    <t>K_2.1</t>
  </si>
  <si>
    <t>Оборудование точек поставки Потребителей интеллектуальными приборами учёта ЭЭ</t>
  </si>
  <si>
    <t>K_2.2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</si>
  <si>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</si>
  <si>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</si>
  <si>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</si>
  <si>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</si>
  <si>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</si>
  <si>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</si>
  <si>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</si>
  <si>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</si>
  <si>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</si>
  <si>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</si>
  <si>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</si>
  <si>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</si>
  <si>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</si>
  <si>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</si>
  <si>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</si>
  <si>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</si>
  <si>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</si>
  <si>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</si>
  <si>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</si>
  <si>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</si>
  <si>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</si>
  <si>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</si>
  <si>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</si>
  <si>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</si>
  <si>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</si>
  <si>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</si>
  <si>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</si>
  <si>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</si>
  <si>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Приобретение экскаватора-погрузчика CAT 432F2LRC с дополнительным оборудованием</t>
  </si>
  <si>
    <t>K_4.1</t>
  </si>
  <si>
    <t>Приобретение передвижных ДЭС 100 и 60 киловатт</t>
  </si>
  <si>
    <t>K_4.2</t>
  </si>
  <si>
    <t>4</t>
  </si>
  <si>
    <t>5</t>
  </si>
  <si>
    <t>6</t>
  </si>
  <si>
    <t>7</t>
  </si>
  <si>
    <t>Результаты расчетов объемов финансовых потребностей, необходимых для строительства (реконструкции) объектов электроэнергетики, выполненных в соответствии с укрупненными нормативами цены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</si>
</sst>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;\-0.000;&quot;нд&quot;"/>
    <numFmt numFmtId="165" formatCode="#,##0.00_ ;\-#,##0.00\ "/>
    <numFmt numFmtId="166" formatCode="#,##0.000_ ;\-#,##0.000\ "/>
    <numFmt numFmtId="167" formatCode="#,##0.000"/>
    <numFmt numFmtId="168" formatCode="_-* #,##0.00_р_._-;\-* #,##0.00_р_._-;_-* &quot;-&quot;??_р_._-;_-@_-"/>
    <numFmt numFmtId="169" formatCode="0.000"/>
    <numFmt numFmtId="170" formatCode="0.000_ ;\-0.000\ "/>
    <numFmt numFmtId="171" formatCode="0.00;\-0.00;&quot;нд&quot;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1" fillId="0" borderId="10" xfId="53" applyNumberFormat="1" applyFont="1" applyFill="1" applyBorder="1" applyAlignment="1">
      <alignment horizontal="center" vertical="center"/>
      <protection/>
    </xf>
    <xf numFmtId="0" fontId="41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164" fontId="22" fillId="0" borderId="10" xfId="52" applyNumberFormat="1" applyFont="1" applyFill="1" applyBorder="1" applyAlignment="1">
      <alignment horizontal="center" vertical="center" wrapText="1"/>
      <protection/>
    </xf>
    <xf numFmtId="167" fontId="22" fillId="0" borderId="10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/>
    </xf>
    <xf numFmtId="164" fontId="22" fillId="0" borderId="10" xfId="62" applyNumberFormat="1" applyFont="1" applyFill="1" applyBorder="1" applyAlignment="1">
      <alignment horizontal="center" vertical="center"/>
    </xf>
    <xf numFmtId="0" fontId="41" fillId="0" borderId="10" xfId="53" applyNumberFormat="1" applyFont="1" applyFill="1" applyBorder="1" applyAlignment="1">
      <alignment horizont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4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49" fontId="22" fillId="0" borderId="0" xfId="53" applyNumberFormat="1" applyFont="1" applyFill="1" applyBorder="1" applyAlignment="1">
      <alignment horizontal="center" vertical="center"/>
      <protection/>
    </xf>
    <xf numFmtId="0" fontId="41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4" fillId="0" borderId="0" xfId="53" applyFont="1" applyFill="1" applyAlignment="1">
      <alignment horizontal="center" vertical="center"/>
      <protection/>
    </xf>
    <xf numFmtId="0" fontId="43" fillId="0" borderId="0" xfId="53" applyFont="1" applyFill="1" applyAlignment="1">
      <alignment horizontal="center" vertical="top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4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8;&#1085;&#1074;&#1077;&#1089;&#1090;%20&#1087;&#1088;&#1086;&#1075;&#1088;&#1072;&#1084;&#1084;&#1072;\&#1048;&#1053;&#1042;&#1045;&#1057;&#1058;&#1055;&#1056;&#1054;&#1043;&#1056;&#1040;&#1052;&#1052;&#1040;%20&#1085;&#1072;%202021-2025\2.&#1060;&#1086;&#1088;&#1084;&#1099;%20&#1087;&#1088;&#1080;&#1083;&#1086;&#1078;&#1077;&#1085;&#1080;&#1103;%20&#1089;%201-19%20(&#1087;&#1088;&#1080;&#1082;&#1072;&#1079;%20380)%202021-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8;&#1085;&#1074;&#1077;&#1089;&#1090;%20&#1087;&#1088;&#1086;&#1075;&#1088;&#1072;&#1084;&#1084;&#1072;\&#1048;&#1053;&#1042;&#1045;&#1057;&#1058;&#1055;&#1056;&#1054;&#1043;&#1056;&#1040;&#1052;&#1052;&#1040;%20&#1085;&#1072;%202021-2025\111%20&#1056;&#1072;&#1079;&#1076;&#1077;&#1083;&#1077;&#1085;&#1080;&#1077;%20&#1057;&#1052;&#1056;,%20&#1055;&#1048;&#1056;,%20&#1087;&#1088;&#1086;&#109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1  (21)"/>
      <sheetName val="1  (22)"/>
      <sheetName val="1  (23)"/>
      <sheetName val="1  (24)"/>
      <sheetName val="1  (25)"/>
      <sheetName val="2"/>
      <sheetName val="3"/>
      <sheetName val="4"/>
      <sheetName val="5 (1)"/>
      <sheetName val="5 (2)"/>
      <sheetName val="5 (3)"/>
      <sheetName val="5 (4)"/>
      <sheetName val="5 (5)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>
        <row r="7">
          <cell r="A7" t="str">
            <v>Инвестиционная программа Закрытое акционерное общество "Нерюнгринские районные электрические сети"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"/>
      <sheetName val="коэф"/>
      <sheetName val="вл.кл"/>
      <sheetName val="элем эс"/>
      <sheetName val="для ПТО"/>
    </sheetNames>
    <sheetDataSet>
      <sheetData sheetId="0">
        <row r="5">
          <cell r="P5">
            <v>34.429992</v>
          </cell>
        </row>
        <row r="15">
          <cell r="P15">
            <v>40.30656</v>
          </cell>
        </row>
        <row r="19">
          <cell r="P19">
            <v>13.565412</v>
          </cell>
        </row>
        <row r="28">
          <cell r="P28">
            <v>115.261584</v>
          </cell>
        </row>
        <row r="32">
          <cell r="P32" t="str">
            <v>нд</v>
          </cell>
        </row>
        <row r="36">
          <cell r="P36">
            <v>23.065056</v>
          </cell>
        </row>
        <row r="41">
          <cell r="P41">
            <v>15.146352</v>
          </cell>
        </row>
        <row r="45">
          <cell r="P45">
            <v>9.476999999999999</v>
          </cell>
        </row>
        <row r="50">
          <cell r="P50">
            <v>14.936607239999999</v>
          </cell>
        </row>
        <row r="61">
          <cell r="P61">
            <v>7.9012300799999995</v>
          </cell>
        </row>
        <row r="69">
          <cell r="P69">
            <v>10.977505679999998</v>
          </cell>
        </row>
        <row r="77">
          <cell r="P77">
            <v>2.9703432</v>
          </cell>
        </row>
        <row r="89">
          <cell r="P89" t="str">
            <v>нд</v>
          </cell>
        </row>
        <row r="92">
          <cell r="P92" t="str">
            <v>нд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4:G78"/>
  <sheetViews>
    <sheetView tabSelected="1" zoomScale="70" zoomScaleNormal="70" zoomScaleSheetLayoutView="70" zoomScalePageLayoutView="0" workbookViewId="0" topLeftCell="A1">
      <selection activeCell="J31" sqref="J31"/>
    </sheetView>
  </sheetViews>
  <sheetFormatPr defaultColWidth="9.00390625" defaultRowHeight="15.75" outlineLevelRow="1"/>
  <cols>
    <col min="1" max="1" width="10.625" style="1" customWidth="1"/>
    <col min="2" max="2" width="92.375" style="1" customWidth="1"/>
    <col min="3" max="3" width="10.625" style="1" customWidth="1"/>
    <col min="4" max="7" width="11.75390625" style="1" customWidth="1"/>
    <col min="8" max="16384" width="9.00390625" style="1" customWidth="1"/>
  </cols>
  <sheetData>
    <row r="1" ht="15.75" outlineLevel="1"/>
    <row r="2" ht="15.75" outlineLevel="1"/>
    <row r="3" ht="15.75" outlineLevel="1"/>
    <row r="4" spans="1:7" ht="51.75" customHeight="1" outlineLevel="1">
      <c r="A4" s="32" t="s">
        <v>131</v>
      </c>
      <c r="B4" s="32"/>
      <c r="C4" s="32"/>
      <c r="D4" s="32"/>
      <c r="E4" s="32"/>
      <c r="F4" s="32"/>
      <c r="G4" s="32"/>
    </row>
    <row r="5" spans="1:7" ht="18.75" outlineLevel="1">
      <c r="A5" s="33"/>
      <c r="B5" s="33"/>
      <c r="C5" s="33"/>
      <c r="D5" s="33"/>
      <c r="E5" s="33"/>
      <c r="F5" s="33"/>
      <c r="G5" s="33"/>
    </row>
    <row r="6" spans="1:7" ht="18.75" outlineLevel="1">
      <c r="A6" s="34" t="str">
        <f>'[1]1 '!A7:AM7</f>
        <v>Инвестиционная программа Закрытое акционерное общество "Нерюнгринские районные электрические сети"</v>
      </c>
      <c r="B6" s="34"/>
      <c r="C6" s="34"/>
      <c r="D6" s="34"/>
      <c r="E6" s="34"/>
      <c r="F6" s="34"/>
      <c r="G6" s="34"/>
    </row>
    <row r="7" spans="1:7" ht="18.75" customHeight="1" outlineLevel="1">
      <c r="A7" s="35" t="s">
        <v>0</v>
      </c>
      <c r="B7" s="35"/>
      <c r="C7" s="35"/>
      <c r="D7" s="35"/>
      <c r="E7" s="35"/>
      <c r="F7" s="35"/>
      <c r="G7" s="35"/>
    </row>
    <row r="8" ht="15.75" outlineLevel="1"/>
    <row r="9" spans="1:7" ht="90.75" customHeight="1">
      <c r="A9" s="2" t="s">
        <v>1</v>
      </c>
      <c r="B9" s="2" t="s">
        <v>2</v>
      </c>
      <c r="C9" s="2" t="s">
        <v>3</v>
      </c>
      <c r="D9" s="2" t="s">
        <v>4</v>
      </c>
      <c r="E9" s="2"/>
      <c r="F9" s="2"/>
      <c r="G9" s="2"/>
    </row>
    <row r="10" spans="1:7" ht="63.75" customHeight="1">
      <c r="A10" s="2"/>
      <c r="B10" s="2"/>
      <c r="C10" s="2"/>
      <c r="D10" s="2" t="s">
        <v>5</v>
      </c>
      <c r="E10" s="2"/>
      <c r="F10" s="2" t="s">
        <v>6</v>
      </c>
      <c r="G10" s="2"/>
    </row>
    <row r="11" spans="1:7" ht="132.75" customHeight="1">
      <c r="A11" s="2"/>
      <c r="B11" s="2"/>
      <c r="C11" s="2"/>
      <c r="D11" s="3" t="s">
        <v>7</v>
      </c>
      <c r="E11" s="3" t="s">
        <v>8</v>
      </c>
      <c r="F11" s="3" t="s">
        <v>7</v>
      </c>
      <c r="G11" s="3" t="s">
        <v>8</v>
      </c>
    </row>
    <row r="12" spans="1:7" ht="19.5" customHeight="1">
      <c r="A12" s="4">
        <v>1</v>
      </c>
      <c r="B12" s="4">
        <v>2</v>
      </c>
      <c r="C12" s="4">
        <v>3</v>
      </c>
      <c r="D12" s="5" t="s">
        <v>127</v>
      </c>
      <c r="E12" s="5" t="s">
        <v>128</v>
      </c>
      <c r="F12" s="5" t="s">
        <v>129</v>
      </c>
      <c r="G12" s="5" t="s">
        <v>130</v>
      </c>
    </row>
    <row r="13" spans="1:7" s="11" customFormat="1" ht="24.75" customHeight="1" outlineLevel="1">
      <c r="A13" s="6" t="s">
        <v>9</v>
      </c>
      <c r="B13" s="7" t="s">
        <v>10</v>
      </c>
      <c r="C13" s="7" t="s">
        <v>11</v>
      </c>
      <c r="D13" s="9">
        <f>SUM(D14:D19)</f>
        <v>288.0376422</v>
      </c>
      <c r="E13" s="9">
        <f>SUM(E14:E19)</f>
        <v>0</v>
      </c>
      <c r="F13" s="9">
        <f>SUM(F14:F19)</f>
        <v>0</v>
      </c>
      <c r="G13" s="9">
        <f>SUM(G14:G19)</f>
        <v>0</v>
      </c>
    </row>
    <row r="14" spans="1:7" s="11" customFormat="1" ht="18" customHeight="1" outlineLevel="1">
      <c r="A14" s="6" t="s">
        <v>13</v>
      </c>
      <c r="B14" s="7" t="s">
        <v>14</v>
      </c>
      <c r="C14" s="7" t="s">
        <v>11</v>
      </c>
      <c r="D14" s="12">
        <f>SUM(D21)</f>
        <v>36.7856862</v>
      </c>
      <c r="E14" s="12">
        <f>SUM(E21)</f>
        <v>0</v>
      </c>
      <c r="F14" s="12">
        <f>SUM(F21)</f>
        <v>0</v>
      </c>
      <c r="G14" s="12">
        <f>SUM(G21)</f>
        <v>0</v>
      </c>
    </row>
    <row r="15" spans="1:7" s="11" customFormat="1" ht="20.25" customHeight="1" outlineLevel="1">
      <c r="A15" s="6" t="s">
        <v>15</v>
      </c>
      <c r="B15" s="7" t="s">
        <v>16</v>
      </c>
      <c r="C15" s="7" t="s">
        <v>11</v>
      </c>
      <c r="D15" s="12">
        <f>SUM(D38)</f>
        <v>251.251956</v>
      </c>
      <c r="E15" s="12">
        <f>SUM(E38)</f>
        <v>0</v>
      </c>
      <c r="F15" s="12">
        <f>SUM(F38)</f>
        <v>0</v>
      </c>
      <c r="G15" s="12">
        <f>SUM(G38)</f>
        <v>0</v>
      </c>
    </row>
    <row r="16" spans="1:7" s="11" customFormat="1" ht="36" customHeight="1" outlineLevel="1">
      <c r="A16" s="6" t="s">
        <v>17</v>
      </c>
      <c r="B16" s="13" t="s">
        <v>18</v>
      </c>
      <c r="C16" s="7" t="s">
        <v>11</v>
      </c>
      <c r="D16" s="14" t="s">
        <v>12</v>
      </c>
      <c r="E16" s="14" t="s">
        <v>12</v>
      </c>
      <c r="F16" s="14" t="s">
        <v>12</v>
      </c>
      <c r="G16" s="14" t="s">
        <v>12</v>
      </c>
    </row>
    <row r="17" spans="1:7" s="11" customFormat="1" ht="22.5" customHeight="1" outlineLevel="1">
      <c r="A17" s="6" t="s">
        <v>19</v>
      </c>
      <c r="B17" s="7" t="s">
        <v>20</v>
      </c>
      <c r="C17" s="7" t="s">
        <v>11</v>
      </c>
      <c r="D17" s="14" t="s">
        <v>12</v>
      </c>
      <c r="E17" s="14" t="s">
        <v>12</v>
      </c>
      <c r="F17" s="14" t="s">
        <v>12</v>
      </c>
      <c r="G17" s="14" t="s">
        <v>12</v>
      </c>
    </row>
    <row r="18" spans="1:7" s="11" customFormat="1" ht="36.75" customHeight="1" outlineLevel="1">
      <c r="A18" s="6" t="s">
        <v>21</v>
      </c>
      <c r="B18" s="7" t="s">
        <v>22</v>
      </c>
      <c r="C18" s="7" t="s">
        <v>11</v>
      </c>
      <c r="D18" s="14" t="s">
        <v>12</v>
      </c>
      <c r="E18" s="14" t="s">
        <v>12</v>
      </c>
      <c r="F18" s="14" t="s">
        <v>12</v>
      </c>
      <c r="G18" s="14" t="s">
        <v>12</v>
      </c>
    </row>
    <row r="19" spans="1:7" s="11" customFormat="1" ht="20.25" customHeight="1" outlineLevel="1">
      <c r="A19" s="6" t="s">
        <v>23</v>
      </c>
      <c r="B19" s="13" t="s">
        <v>24</v>
      </c>
      <c r="C19" s="7" t="s">
        <v>11</v>
      </c>
      <c r="D19" s="12">
        <f>SUM(D68)</f>
        <v>0</v>
      </c>
      <c r="E19" s="12">
        <f>SUM(E68)</f>
        <v>0</v>
      </c>
      <c r="F19" s="12">
        <f>SUM(F68)</f>
        <v>0</v>
      </c>
      <c r="G19" s="12">
        <f>SUM(G68)</f>
        <v>0</v>
      </c>
    </row>
    <row r="20" spans="1:7" s="11" customFormat="1" ht="26.25" customHeight="1" outlineLevel="1">
      <c r="A20" s="15" t="s">
        <v>25</v>
      </c>
      <c r="B20" s="16" t="s">
        <v>26</v>
      </c>
      <c r="C20" s="7" t="s">
        <v>11</v>
      </c>
      <c r="D20" s="12">
        <f>SUM(D21,D38,D65,D66,D67,D68)</f>
        <v>288.0376422</v>
      </c>
      <c r="E20" s="12">
        <f>SUM(E21,E38,E65,E66,E67,E68)</f>
        <v>0</v>
      </c>
      <c r="F20" s="12">
        <f>SUM(F21,F38,F65,F66,F67,F68)</f>
        <v>0</v>
      </c>
      <c r="G20" s="12">
        <f>SUM(G21,G38,G65,G66,G67,G68)</f>
        <v>0</v>
      </c>
    </row>
    <row r="21" spans="1:7" s="11" customFormat="1" ht="26.25" customHeight="1" outlineLevel="1">
      <c r="A21" s="15" t="s">
        <v>27</v>
      </c>
      <c r="B21" s="7" t="s">
        <v>28</v>
      </c>
      <c r="C21" s="7" t="s">
        <v>11</v>
      </c>
      <c r="D21" s="12">
        <f>SUM(D22,D26,D31,D34)</f>
        <v>36.7856862</v>
      </c>
      <c r="E21" s="12">
        <f>SUM(E22,E26,E31,E34)</f>
        <v>0</v>
      </c>
      <c r="F21" s="12">
        <f>SUM(F22,F26,F31,F34)</f>
        <v>0</v>
      </c>
      <c r="G21" s="12">
        <f>SUM(G22,G26,G31,G34)</f>
        <v>0</v>
      </c>
    </row>
    <row r="22" spans="1:7" s="11" customFormat="1" ht="38.25" customHeight="1" outlineLevel="1">
      <c r="A22" s="15" t="s">
        <v>29</v>
      </c>
      <c r="B22" s="7" t="s">
        <v>30</v>
      </c>
      <c r="C22" s="7" t="s">
        <v>11</v>
      </c>
      <c r="D22" s="12">
        <f>SUM(D23,D24,D25)</f>
        <v>17.90695044</v>
      </c>
      <c r="E22" s="12">
        <f>SUM(E23,E24,E25)</f>
        <v>0</v>
      </c>
      <c r="F22" s="12">
        <f>SUM(F23,F24,F25)</f>
        <v>0</v>
      </c>
      <c r="G22" s="12">
        <f>SUM(G23,G24,G25)</f>
        <v>0</v>
      </c>
    </row>
    <row r="23" spans="1:7" s="11" customFormat="1" ht="30.75" customHeight="1">
      <c r="A23" s="15" t="s">
        <v>31</v>
      </c>
      <c r="B23" s="7" t="s">
        <v>32</v>
      </c>
      <c r="C23" s="7" t="s">
        <v>11</v>
      </c>
      <c r="D23" s="10">
        <f>'[2]осн'!$P$50+'[2]осн'!$P$77</f>
        <v>17.90695044</v>
      </c>
      <c r="E23" s="8" t="s">
        <v>12</v>
      </c>
      <c r="F23" s="8" t="s">
        <v>12</v>
      </c>
      <c r="G23" s="8" t="s">
        <v>12</v>
      </c>
    </row>
    <row r="24" spans="1:7" s="11" customFormat="1" ht="30.75" customHeight="1">
      <c r="A24" s="15" t="s">
        <v>33</v>
      </c>
      <c r="B24" s="7" t="s">
        <v>34</v>
      </c>
      <c r="C24" s="7" t="s">
        <v>11</v>
      </c>
      <c r="D24" s="8" t="s">
        <v>12</v>
      </c>
      <c r="E24" s="8" t="s">
        <v>12</v>
      </c>
      <c r="F24" s="8" t="s">
        <v>12</v>
      </c>
      <c r="G24" s="8" t="s">
        <v>12</v>
      </c>
    </row>
    <row r="25" spans="1:7" s="11" customFormat="1" ht="35.25" customHeight="1">
      <c r="A25" s="15" t="s">
        <v>35</v>
      </c>
      <c r="B25" s="7" t="s">
        <v>36</v>
      </c>
      <c r="C25" s="7" t="s">
        <v>11</v>
      </c>
      <c r="D25" s="17" t="s">
        <v>12</v>
      </c>
      <c r="E25" s="8" t="s">
        <v>12</v>
      </c>
      <c r="F25" s="8" t="s">
        <v>12</v>
      </c>
      <c r="G25" s="8" t="s">
        <v>12</v>
      </c>
    </row>
    <row r="26" spans="1:7" s="11" customFormat="1" ht="57.75" customHeight="1">
      <c r="A26" s="15" t="s">
        <v>37</v>
      </c>
      <c r="B26" s="7" t="s">
        <v>38</v>
      </c>
      <c r="C26" s="7" t="s">
        <v>11</v>
      </c>
      <c r="D26" s="12">
        <f>SUM(D27,D30)</f>
        <v>18.878735759999998</v>
      </c>
      <c r="E26" s="12">
        <f>SUM(E27,E30)</f>
        <v>0</v>
      </c>
      <c r="F26" s="12">
        <f>SUM(F27,F30)</f>
        <v>0</v>
      </c>
      <c r="G26" s="12">
        <f>SUM(G27,G30)</f>
        <v>0</v>
      </c>
    </row>
    <row r="27" spans="1:7" s="11" customFormat="1" ht="54" customHeight="1">
      <c r="A27" s="15" t="s">
        <v>39</v>
      </c>
      <c r="B27" s="7" t="s">
        <v>40</v>
      </c>
      <c r="C27" s="7" t="s">
        <v>11</v>
      </c>
      <c r="D27" s="12">
        <f>SUM(D28,D29)</f>
        <v>18.878735759999998</v>
      </c>
      <c r="E27" s="12">
        <f>SUM(E28,E29)</f>
        <v>0</v>
      </c>
      <c r="F27" s="12">
        <f>SUM(F28,F29)</f>
        <v>0</v>
      </c>
      <c r="G27" s="12">
        <f>SUM(G28,G29)</f>
        <v>0</v>
      </c>
    </row>
    <row r="28" spans="1:7" ht="37.5" customHeight="1">
      <c r="A28" s="20" t="s">
        <v>39</v>
      </c>
      <c r="B28" s="21" t="s">
        <v>41</v>
      </c>
      <c r="C28" s="22" t="s">
        <v>42</v>
      </c>
      <c r="D28" s="24">
        <f>'[2]осн'!$P$61</f>
        <v>7.9012300799999995</v>
      </c>
      <c r="E28" s="23" t="s">
        <v>12</v>
      </c>
      <c r="F28" s="23" t="s">
        <v>12</v>
      </c>
      <c r="G28" s="23" t="s">
        <v>12</v>
      </c>
    </row>
    <row r="29" spans="1:7" ht="43.5" customHeight="1">
      <c r="A29" s="20" t="s">
        <v>39</v>
      </c>
      <c r="B29" s="21" t="s">
        <v>43</v>
      </c>
      <c r="C29" s="22" t="s">
        <v>44</v>
      </c>
      <c r="D29" s="24">
        <f>'[2]осн'!$P$69</f>
        <v>10.977505679999998</v>
      </c>
      <c r="E29" s="23" t="s">
        <v>12</v>
      </c>
      <c r="F29" s="23" t="s">
        <v>12</v>
      </c>
      <c r="G29" s="23" t="s">
        <v>12</v>
      </c>
    </row>
    <row r="30" spans="1:7" s="11" customFormat="1" ht="47.25" customHeight="1" outlineLevel="1">
      <c r="A30" s="15" t="s">
        <v>45</v>
      </c>
      <c r="B30" s="7" t="s">
        <v>46</v>
      </c>
      <c r="C30" s="7" t="s">
        <v>11</v>
      </c>
      <c r="D30" s="8">
        <v>0</v>
      </c>
      <c r="E30" s="8" t="s">
        <v>12</v>
      </c>
      <c r="F30" s="8" t="s">
        <v>12</v>
      </c>
      <c r="G30" s="8" t="s">
        <v>12</v>
      </c>
    </row>
    <row r="31" spans="1:7" s="11" customFormat="1" ht="36" customHeight="1" outlineLevel="1">
      <c r="A31" s="15" t="s">
        <v>47</v>
      </c>
      <c r="B31" s="7" t="s">
        <v>48</v>
      </c>
      <c r="C31" s="7" t="s">
        <v>11</v>
      </c>
      <c r="D31" s="8">
        <v>0</v>
      </c>
      <c r="E31" s="8" t="s">
        <v>12</v>
      </c>
      <c r="F31" s="8" t="s">
        <v>12</v>
      </c>
      <c r="G31" s="8" t="s">
        <v>12</v>
      </c>
    </row>
    <row r="32" spans="1:7" s="11" customFormat="1" ht="31.5" customHeight="1" outlineLevel="1">
      <c r="A32" s="15" t="s">
        <v>49</v>
      </c>
      <c r="B32" s="7" t="s">
        <v>50</v>
      </c>
      <c r="C32" s="7" t="s">
        <v>11</v>
      </c>
      <c r="D32" s="8">
        <v>0</v>
      </c>
      <c r="E32" s="8" t="s">
        <v>12</v>
      </c>
      <c r="F32" s="8" t="s">
        <v>12</v>
      </c>
      <c r="G32" s="8" t="s">
        <v>12</v>
      </c>
    </row>
    <row r="33" spans="1:7" s="11" customFormat="1" ht="31.5" customHeight="1" outlineLevel="1">
      <c r="A33" s="15" t="s">
        <v>51</v>
      </c>
      <c r="B33" s="7" t="s">
        <v>52</v>
      </c>
      <c r="C33" s="7" t="s">
        <v>11</v>
      </c>
      <c r="D33" s="8">
        <v>0</v>
      </c>
      <c r="E33" s="8" t="s">
        <v>12</v>
      </c>
      <c r="F33" s="8" t="s">
        <v>12</v>
      </c>
      <c r="G33" s="8" t="s">
        <v>12</v>
      </c>
    </row>
    <row r="34" spans="1:7" s="11" customFormat="1" ht="34.5" customHeight="1" outlineLevel="1">
      <c r="A34" s="15" t="s">
        <v>53</v>
      </c>
      <c r="B34" s="7" t="s">
        <v>54</v>
      </c>
      <c r="C34" s="7" t="s">
        <v>11</v>
      </c>
      <c r="D34" s="8">
        <v>0</v>
      </c>
      <c r="E34" s="8" t="s">
        <v>12</v>
      </c>
      <c r="F34" s="8" t="s">
        <v>12</v>
      </c>
      <c r="G34" s="8" t="s">
        <v>12</v>
      </c>
    </row>
    <row r="35" spans="1:7" s="11" customFormat="1" ht="63" customHeight="1" outlineLevel="1">
      <c r="A35" s="15" t="s">
        <v>55</v>
      </c>
      <c r="B35" s="7" t="s">
        <v>56</v>
      </c>
      <c r="C35" s="7" t="s">
        <v>11</v>
      </c>
      <c r="D35" s="8">
        <v>0</v>
      </c>
      <c r="E35" s="8" t="s">
        <v>12</v>
      </c>
      <c r="F35" s="8" t="s">
        <v>12</v>
      </c>
      <c r="G35" s="8" t="s">
        <v>12</v>
      </c>
    </row>
    <row r="36" spans="1:7" s="11" customFormat="1" ht="46.5" customHeight="1" outlineLevel="1">
      <c r="A36" s="15" t="s">
        <v>57</v>
      </c>
      <c r="B36" s="7" t="s">
        <v>58</v>
      </c>
      <c r="C36" s="7" t="s">
        <v>11</v>
      </c>
      <c r="D36" s="8">
        <v>0</v>
      </c>
      <c r="E36" s="8" t="s">
        <v>12</v>
      </c>
      <c r="F36" s="8" t="s">
        <v>12</v>
      </c>
      <c r="G36" s="8" t="s">
        <v>12</v>
      </c>
    </row>
    <row r="37" spans="1:7" s="11" customFormat="1" ht="45.75" customHeight="1" outlineLevel="1">
      <c r="A37" s="15" t="s">
        <v>59</v>
      </c>
      <c r="B37" s="7" t="s">
        <v>60</v>
      </c>
      <c r="C37" s="7" t="s">
        <v>11</v>
      </c>
      <c r="D37" s="8">
        <v>0</v>
      </c>
      <c r="E37" s="8" t="s">
        <v>12</v>
      </c>
      <c r="F37" s="8" t="s">
        <v>12</v>
      </c>
      <c r="G37" s="8" t="s">
        <v>12</v>
      </c>
    </row>
    <row r="38" spans="1:7" s="11" customFormat="1" ht="33" customHeight="1" outlineLevel="1">
      <c r="A38" s="15" t="s">
        <v>61</v>
      </c>
      <c r="B38" s="7" t="s">
        <v>62</v>
      </c>
      <c r="C38" s="7" t="s">
        <v>11</v>
      </c>
      <c r="D38" s="12">
        <f>SUM(D39,D44,D51,D62)</f>
        <v>251.251956</v>
      </c>
      <c r="E38" s="12">
        <f>SUM(E39,E44,E51,E62)</f>
        <v>0</v>
      </c>
      <c r="F38" s="12">
        <f>SUM(F39,F44,F51,F62)</f>
        <v>0</v>
      </c>
      <c r="G38" s="12">
        <f>SUM(G39,G44,G51,G62)</f>
        <v>0</v>
      </c>
    </row>
    <row r="39" spans="1:7" s="11" customFormat="1" ht="45" customHeight="1" outlineLevel="1">
      <c r="A39" s="15" t="s">
        <v>63</v>
      </c>
      <c r="B39" s="7" t="s">
        <v>64</v>
      </c>
      <c r="C39" s="7" t="s">
        <v>11</v>
      </c>
      <c r="D39" s="12">
        <f>SUM(D40,D41)</f>
        <v>74.73655199999999</v>
      </c>
      <c r="E39" s="12">
        <f>SUM(E40,E41)</f>
        <v>0</v>
      </c>
      <c r="F39" s="12">
        <f>SUM(F40,F41)</f>
        <v>0</v>
      </c>
      <c r="G39" s="12">
        <f>SUM(G40,G41)</f>
        <v>0</v>
      </c>
    </row>
    <row r="40" spans="1:7" s="11" customFormat="1" ht="29.25" customHeight="1" outlineLevel="1">
      <c r="A40" s="15" t="s">
        <v>65</v>
      </c>
      <c r="B40" s="7" t="s">
        <v>66</v>
      </c>
      <c r="C40" s="7" t="s">
        <v>11</v>
      </c>
      <c r="D40" s="8" t="s">
        <v>12</v>
      </c>
      <c r="E40" s="8" t="s">
        <v>12</v>
      </c>
      <c r="F40" s="8" t="s">
        <v>12</v>
      </c>
      <c r="G40" s="8" t="s">
        <v>12</v>
      </c>
    </row>
    <row r="41" spans="1:7" s="11" customFormat="1" ht="29.25" customHeight="1" outlineLevel="1">
      <c r="A41" s="15" t="s">
        <v>67</v>
      </c>
      <c r="B41" s="7" t="s">
        <v>68</v>
      </c>
      <c r="C41" s="7" t="s">
        <v>11</v>
      </c>
      <c r="D41" s="12">
        <f>SUM(D42,D43)</f>
        <v>74.73655199999999</v>
      </c>
      <c r="E41" s="12">
        <f>SUM(E42,E43)</f>
        <v>0</v>
      </c>
      <c r="F41" s="12">
        <f>SUM(F42,F43)</f>
        <v>0</v>
      </c>
      <c r="G41" s="12">
        <f>SUM(G42,G43)</f>
        <v>0</v>
      </c>
    </row>
    <row r="42" spans="1:7" ht="31.5" customHeight="1">
      <c r="A42" s="20" t="s">
        <v>67</v>
      </c>
      <c r="B42" s="21" t="s">
        <v>69</v>
      </c>
      <c r="C42" s="25" t="s">
        <v>70</v>
      </c>
      <c r="D42" s="24">
        <f>'[2]осн'!$P$5</f>
        <v>34.429992</v>
      </c>
      <c r="E42" s="23" t="s">
        <v>12</v>
      </c>
      <c r="F42" s="23" t="s">
        <v>12</v>
      </c>
      <c r="G42" s="23" t="s">
        <v>12</v>
      </c>
    </row>
    <row r="43" spans="1:7" ht="41.25" customHeight="1">
      <c r="A43" s="20" t="s">
        <v>67</v>
      </c>
      <c r="B43" s="21" t="s">
        <v>71</v>
      </c>
      <c r="C43" s="25" t="s">
        <v>72</v>
      </c>
      <c r="D43" s="24">
        <f>'[2]осн'!$P$15</f>
        <v>40.30656</v>
      </c>
      <c r="E43" s="23" t="s">
        <v>12</v>
      </c>
      <c r="F43" s="23" t="s">
        <v>12</v>
      </c>
      <c r="G43" s="23" t="s">
        <v>12</v>
      </c>
    </row>
    <row r="44" spans="1:7" s="11" customFormat="1" ht="30" customHeight="1">
      <c r="A44" s="15" t="s">
        <v>73</v>
      </c>
      <c r="B44" s="7" t="s">
        <v>74</v>
      </c>
      <c r="C44" s="7" t="s">
        <v>11</v>
      </c>
      <c r="D44" s="12">
        <f>SUM(D45,D48)</f>
        <v>151.892052</v>
      </c>
      <c r="E44" s="12">
        <f>SUM(E45,E48)</f>
        <v>0</v>
      </c>
      <c r="F44" s="12">
        <f>SUM(F45,F48)</f>
        <v>0</v>
      </c>
      <c r="G44" s="12">
        <f>SUM(G45,G48)</f>
        <v>0</v>
      </c>
    </row>
    <row r="45" spans="1:7" s="11" customFormat="1" ht="23.25" customHeight="1">
      <c r="A45" s="15" t="s">
        <v>75</v>
      </c>
      <c r="B45" s="7" t="s">
        <v>76</v>
      </c>
      <c r="C45" s="7" t="s">
        <v>11</v>
      </c>
      <c r="D45" s="12">
        <f>SUM(D46:D47)</f>
        <v>36.630468</v>
      </c>
      <c r="E45" s="12">
        <f>SUM(E46:E47)</f>
        <v>0</v>
      </c>
      <c r="F45" s="12">
        <f>SUM(F46:F47)</f>
        <v>0</v>
      </c>
      <c r="G45" s="12">
        <f>SUM(G46:G47)</f>
        <v>0</v>
      </c>
    </row>
    <row r="46" spans="1:7" ht="31.5" customHeight="1">
      <c r="A46" s="20" t="s">
        <v>75</v>
      </c>
      <c r="B46" s="21" t="s">
        <v>77</v>
      </c>
      <c r="C46" s="25" t="s">
        <v>78</v>
      </c>
      <c r="D46" s="24">
        <f>'[2]осн'!$P$19</f>
        <v>13.565412</v>
      </c>
      <c r="E46" s="23" t="s">
        <v>12</v>
      </c>
      <c r="F46" s="23" t="s">
        <v>12</v>
      </c>
      <c r="G46" s="23" t="s">
        <v>12</v>
      </c>
    </row>
    <row r="47" spans="1:7" ht="23.25" customHeight="1">
      <c r="A47" s="20" t="s">
        <v>75</v>
      </c>
      <c r="B47" s="21" t="s">
        <v>79</v>
      </c>
      <c r="C47" s="25" t="s">
        <v>80</v>
      </c>
      <c r="D47" s="24">
        <f>'[2]осн'!$P$36</f>
        <v>23.065056</v>
      </c>
      <c r="E47" s="23" t="s">
        <v>12</v>
      </c>
      <c r="F47" s="23" t="s">
        <v>12</v>
      </c>
      <c r="G47" s="23" t="s">
        <v>12</v>
      </c>
    </row>
    <row r="48" spans="1:7" s="11" customFormat="1" ht="30.75" customHeight="1">
      <c r="A48" s="15" t="s">
        <v>81</v>
      </c>
      <c r="B48" s="7" t="s">
        <v>82</v>
      </c>
      <c r="C48" s="7" t="s">
        <v>11</v>
      </c>
      <c r="D48" s="19">
        <f aca="true" t="shared" si="0" ref="D48:G52">SUM(D49:D50)</f>
        <v>115.261584</v>
      </c>
      <c r="E48" s="19">
        <f t="shared" si="0"/>
        <v>0</v>
      </c>
      <c r="F48" s="19">
        <f t="shared" si="0"/>
        <v>0</v>
      </c>
      <c r="G48" s="19">
        <f t="shared" si="0"/>
        <v>0</v>
      </c>
    </row>
    <row r="49" spans="1:7" ht="30.75" customHeight="1">
      <c r="A49" s="20" t="s">
        <v>81</v>
      </c>
      <c r="B49" s="21" t="s">
        <v>83</v>
      </c>
      <c r="C49" s="25" t="s">
        <v>84</v>
      </c>
      <c r="D49" s="24">
        <f>'[2]осн'!$P$28</f>
        <v>115.261584</v>
      </c>
      <c r="E49" s="23" t="s">
        <v>12</v>
      </c>
      <c r="F49" s="23" t="s">
        <v>12</v>
      </c>
      <c r="G49" s="23" t="s">
        <v>12</v>
      </c>
    </row>
    <row r="50" spans="1:7" ht="30.75" customHeight="1">
      <c r="A50" s="20" t="s">
        <v>81</v>
      </c>
      <c r="B50" s="21" t="s">
        <v>85</v>
      </c>
      <c r="C50" s="25" t="s">
        <v>86</v>
      </c>
      <c r="D50" s="24" t="str">
        <f>'[2]осн'!$P$32</f>
        <v>нд</v>
      </c>
      <c r="E50" s="23" t="s">
        <v>12</v>
      </c>
      <c r="F50" s="23" t="s">
        <v>12</v>
      </c>
      <c r="G50" s="23" t="s">
        <v>12</v>
      </c>
    </row>
    <row r="51" spans="1:7" s="11" customFormat="1" ht="27.75" customHeight="1">
      <c r="A51" s="15" t="s">
        <v>87</v>
      </c>
      <c r="B51" s="7" t="s">
        <v>88</v>
      </c>
      <c r="C51" s="7" t="s">
        <v>11</v>
      </c>
      <c r="D51" s="12">
        <f>SUM(D52,D55,D56,D57,D58,D59,D60,D61)</f>
        <v>24.623351999999997</v>
      </c>
      <c r="E51" s="12">
        <f>SUM(E52,E55,E56,E57,E58,E59,E60,E61)</f>
        <v>0</v>
      </c>
      <c r="F51" s="12">
        <f>SUM(F52,F55,F56,F57,F58,F59,F60,F61)</f>
        <v>0</v>
      </c>
      <c r="G51" s="12">
        <f>SUM(G52,G55,G56,G57,G58,G59,G60,G61)</f>
        <v>0</v>
      </c>
    </row>
    <row r="52" spans="1:7" s="11" customFormat="1" ht="30.75" customHeight="1">
      <c r="A52" s="15" t="s">
        <v>89</v>
      </c>
      <c r="B52" s="7" t="s">
        <v>90</v>
      </c>
      <c r="C52" s="7" t="s">
        <v>11</v>
      </c>
      <c r="D52" s="19">
        <f t="shared" si="0"/>
        <v>24.623351999999997</v>
      </c>
      <c r="E52" s="19">
        <f t="shared" si="0"/>
        <v>0</v>
      </c>
      <c r="F52" s="19">
        <f t="shared" si="0"/>
        <v>0</v>
      </c>
      <c r="G52" s="19">
        <f t="shared" si="0"/>
        <v>0</v>
      </c>
    </row>
    <row r="53" spans="1:7" ht="30.75" customHeight="1">
      <c r="A53" s="20" t="s">
        <v>89</v>
      </c>
      <c r="B53" s="21" t="s">
        <v>91</v>
      </c>
      <c r="C53" s="25" t="s">
        <v>92</v>
      </c>
      <c r="D53" s="24">
        <f>'[2]осн'!$P$41</f>
        <v>15.146352</v>
      </c>
      <c r="E53" s="23" t="s">
        <v>12</v>
      </c>
      <c r="F53" s="23" t="s">
        <v>12</v>
      </c>
      <c r="G53" s="23" t="s">
        <v>12</v>
      </c>
    </row>
    <row r="54" spans="1:7" ht="30.75" customHeight="1">
      <c r="A54" s="20" t="s">
        <v>89</v>
      </c>
      <c r="B54" s="21" t="s">
        <v>93</v>
      </c>
      <c r="C54" s="25" t="s">
        <v>94</v>
      </c>
      <c r="D54" s="24">
        <f>'[2]осн'!$P$45</f>
        <v>9.476999999999999</v>
      </c>
      <c r="E54" s="23" t="s">
        <v>12</v>
      </c>
      <c r="F54" s="23" t="s">
        <v>12</v>
      </c>
      <c r="G54" s="23" t="s">
        <v>12</v>
      </c>
    </row>
    <row r="55" spans="1:7" s="11" customFormat="1" ht="30.75" customHeight="1" outlineLevel="1">
      <c r="A55" s="15" t="s">
        <v>95</v>
      </c>
      <c r="B55" s="7" t="s">
        <v>96</v>
      </c>
      <c r="C55" s="7" t="s">
        <v>11</v>
      </c>
      <c r="D55" s="18">
        <v>0</v>
      </c>
      <c r="E55" s="8" t="s">
        <v>12</v>
      </c>
      <c r="F55" s="8" t="s">
        <v>12</v>
      </c>
      <c r="G55" s="8" t="s">
        <v>12</v>
      </c>
    </row>
    <row r="56" spans="1:7" s="11" customFormat="1" ht="30.75" customHeight="1" outlineLevel="1">
      <c r="A56" s="15" t="s">
        <v>97</v>
      </c>
      <c r="B56" s="7" t="s">
        <v>98</v>
      </c>
      <c r="C56" s="7" t="s">
        <v>11</v>
      </c>
      <c r="D56" s="18">
        <v>0</v>
      </c>
      <c r="E56" s="8" t="s">
        <v>12</v>
      </c>
      <c r="F56" s="8" t="s">
        <v>12</v>
      </c>
      <c r="G56" s="8" t="s">
        <v>12</v>
      </c>
    </row>
    <row r="57" spans="1:7" s="11" customFormat="1" ht="30.75" customHeight="1" outlineLevel="1">
      <c r="A57" s="15" t="s">
        <v>99</v>
      </c>
      <c r="B57" s="7" t="s">
        <v>100</v>
      </c>
      <c r="C57" s="7" t="s">
        <v>11</v>
      </c>
      <c r="D57" s="18">
        <v>0</v>
      </c>
      <c r="E57" s="8" t="s">
        <v>12</v>
      </c>
      <c r="F57" s="8" t="s">
        <v>12</v>
      </c>
      <c r="G57" s="8" t="s">
        <v>12</v>
      </c>
    </row>
    <row r="58" spans="1:7" s="11" customFormat="1" ht="30.75" customHeight="1" outlineLevel="1">
      <c r="A58" s="15" t="s">
        <v>101</v>
      </c>
      <c r="B58" s="7" t="s">
        <v>102</v>
      </c>
      <c r="C58" s="7" t="s">
        <v>11</v>
      </c>
      <c r="D58" s="18">
        <v>0</v>
      </c>
      <c r="E58" s="8" t="s">
        <v>12</v>
      </c>
      <c r="F58" s="8" t="s">
        <v>12</v>
      </c>
      <c r="G58" s="8" t="s">
        <v>12</v>
      </c>
    </row>
    <row r="59" spans="1:7" s="11" customFormat="1" ht="30.75" customHeight="1" outlineLevel="1">
      <c r="A59" s="15" t="s">
        <v>103</v>
      </c>
      <c r="B59" s="7" t="s">
        <v>104</v>
      </c>
      <c r="C59" s="7" t="s">
        <v>11</v>
      </c>
      <c r="D59" s="18">
        <v>0</v>
      </c>
      <c r="E59" s="8" t="s">
        <v>12</v>
      </c>
      <c r="F59" s="8" t="s">
        <v>12</v>
      </c>
      <c r="G59" s="8" t="s">
        <v>12</v>
      </c>
    </row>
    <row r="60" spans="1:7" s="11" customFormat="1" ht="30.75" customHeight="1" outlineLevel="1">
      <c r="A60" s="15" t="s">
        <v>105</v>
      </c>
      <c r="B60" s="7" t="s">
        <v>106</v>
      </c>
      <c r="C60" s="7" t="s">
        <v>11</v>
      </c>
      <c r="D60" s="18">
        <v>0</v>
      </c>
      <c r="E60" s="8" t="s">
        <v>12</v>
      </c>
      <c r="F60" s="8" t="s">
        <v>12</v>
      </c>
      <c r="G60" s="8" t="s">
        <v>12</v>
      </c>
    </row>
    <row r="61" spans="1:7" s="11" customFormat="1" ht="30.75" customHeight="1" outlineLevel="1">
      <c r="A61" s="15" t="s">
        <v>107</v>
      </c>
      <c r="B61" s="7" t="s">
        <v>108</v>
      </c>
      <c r="C61" s="7" t="s">
        <v>11</v>
      </c>
      <c r="D61" s="18">
        <v>0</v>
      </c>
      <c r="E61" s="8" t="s">
        <v>12</v>
      </c>
      <c r="F61" s="8" t="s">
        <v>12</v>
      </c>
      <c r="G61" s="8" t="s">
        <v>12</v>
      </c>
    </row>
    <row r="62" spans="1:7" s="11" customFormat="1" ht="41.25" customHeight="1" outlineLevel="1">
      <c r="A62" s="15" t="s">
        <v>109</v>
      </c>
      <c r="B62" s="7" t="s">
        <v>110</v>
      </c>
      <c r="C62" s="7" t="s">
        <v>11</v>
      </c>
      <c r="D62" s="18">
        <v>0</v>
      </c>
      <c r="E62" s="8" t="s">
        <v>12</v>
      </c>
      <c r="F62" s="8" t="s">
        <v>12</v>
      </c>
      <c r="G62" s="8" t="s">
        <v>12</v>
      </c>
    </row>
    <row r="63" spans="1:7" s="11" customFormat="1" ht="36" customHeight="1" outlineLevel="1">
      <c r="A63" s="15" t="s">
        <v>111</v>
      </c>
      <c r="B63" s="7" t="s">
        <v>112</v>
      </c>
      <c r="C63" s="7" t="s">
        <v>11</v>
      </c>
      <c r="D63" s="18">
        <v>0</v>
      </c>
      <c r="E63" s="8" t="s">
        <v>12</v>
      </c>
      <c r="F63" s="8" t="s">
        <v>12</v>
      </c>
      <c r="G63" s="8" t="s">
        <v>12</v>
      </c>
    </row>
    <row r="64" spans="1:7" s="11" customFormat="1" ht="36" customHeight="1" outlineLevel="1">
      <c r="A64" s="15" t="s">
        <v>113</v>
      </c>
      <c r="B64" s="7" t="s">
        <v>114</v>
      </c>
      <c r="C64" s="7" t="s">
        <v>11</v>
      </c>
      <c r="D64" s="18">
        <v>0</v>
      </c>
      <c r="E64" s="8" t="s">
        <v>12</v>
      </c>
      <c r="F64" s="8" t="s">
        <v>12</v>
      </c>
      <c r="G64" s="8" t="s">
        <v>12</v>
      </c>
    </row>
    <row r="65" spans="1:7" s="11" customFormat="1" ht="31.5" customHeight="1" outlineLevel="1">
      <c r="A65" s="15" t="s">
        <v>115</v>
      </c>
      <c r="B65" s="7" t="s">
        <v>116</v>
      </c>
      <c r="C65" s="7" t="s">
        <v>11</v>
      </c>
      <c r="D65" s="18">
        <v>0</v>
      </c>
      <c r="E65" s="8" t="s">
        <v>12</v>
      </c>
      <c r="F65" s="8" t="s">
        <v>12</v>
      </c>
      <c r="G65" s="8" t="s">
        <v>12</v>
      </c>
    </row>
    <row r="66" spans="1:7" s="11" customFormat="1" ht="31.5" customHeight="1" outlineLevel="1">
      <c r="A66" s="15" t="s">
        <v>117</v>
      </c>
      <c r="B66" s="7" t="s">
        <v>118</v>
      </c>
      <c r="C66" s="7" t="s">
        <v>11</v>
      </c>
      <c r="D66" s="18">
        <v>0</v>
      </c>
      <c r="E66" s="8" t="s">
        <v>12</v>
      </c>
      <c r="F66" s="8" t="s">
        <v>12</v>
      </c>
      <c r="G66" s="8" t="s">
        <v>12</v>
      </c>
    </row>
    <row r="67" spans="1:7" s="11" customFormat="1" ht="31.5" customHeight="1" outlineLevel="1">
      <c r="A67" s="15" t="s">
        <v>119</v>
      </c>
      <c r="B67" s="7" t="s">
        <v>120</v>
      </c>
      <c r="C67" s="7" t="s">
        <v>11</v>
      </c>
      <c r="D67" s="18">
        <v>0</v>
      </c>
      <c r="E67" s="8" t="s">
        <v>12</v>
      </c>
      <c r="F67" s="8" t="s">
        <v>12</v>
      </c>
      <c r="G67" s="8" t="s">
        <v>12</v>
      </c>
    </row>
    <row r="68" spans="1:7" s="11" customFormat="1" ht="23.25" customHeight="1">
      <c r="A68" s="15" t="s">
        <v>121</v>
      </c>
      <c r="B68" s="7" t="s">
        <v>122</v>
      </c>
      <c r="C68" s="7" t="s">
        <v>11</v>
      </c>
      <c r="D68" s="26">
        <f>SUM(D69:D70)</f>
        <v>0</v>
      </c>
      <c r="E68" s="26">
        <f>SUM(E69:E70)</f>
        <v>0</v>
      </c>
      <c r="F68" s="26">
        <f>SUM(F69:F70)</f>
        <v>0</v>
      </c>
      <c r="G68" s="26">
        <f>SUM(G69:G70)</f>
        <v>0</v>
      </c>
    </row>
    <row r="69" spans="1:7" ht="30.75" customHeight="1">
      <c r="A69" s="20" t="s">
        <v>121</v>
      </c>
      <c r="B69" s="21" t="s">
        <v>123</v>
      </c>
      <c r="C69" s="22" t="s">
        <v>124</v>
      </c>
      <c r="D69" s="24" t="str">
        <f>'[2]осн'!$P$89</f>
        <v>нд</v>
      </c>
      <c r="E69" s="23" t="s">
        <v>12</v>
      </c>
      <c r="F69" s="23" t="s">
        <v>12</v>
      </c>
      <c r="G69" s="23" t="s">
        <v>12</v>
      </c>
    </row>
    <row r="70" spans="1:7" ht="23.25" customHeight="1">
      <c r="A70" s="20" t="s">
        <v>121</v>
      </c>
      <c r="B70" s="21" t="s">
        <v>125</v>
      </c>
      <c r="C70" s="22" t="s">
        <v>126</v>
      </c>
      <c r="D70" s="24" t="str">
        <f>'[2]осн'!$P$92</f>
        <v>нд</v>
      </c>
      <c r="E70" s="23" t="s">
        <v>12</v>
      </c>
      <c r="F70" s="23" t="s">
        <v>12</v>
      </c>
      <c r="G70" s="23" t="s">
        <v>12</v>
      </c>
    </row>
    <row r="71" spans="1:7" ht="15.75" customHeight="1">
      <c r="A71" s="27"/>
      <c r="B71" s="28"/>
      <c r="C71" s="29"/>
      <c r="D71" s="30"/>
      <c r="E71" s="30"/>
      <c r="F71" s="30"/>
      <c r="G71" s="30"/>
    </row>
    <row r="72" spans="1:7" ht="15.75" customHeight="1">
      <c r="A72" s="27"/>
      <c r="B72" s="28"/>
      <c r="C72" s="29"/>
      <c r="D72" s="31"/>
      <c r="E72" s="30"/>
      <c r="F72" s="30"/>
      <c r="G72" s="30"/>
    </row>
    <row r="73" spans="1:7" ht="15.75" customHeight="1">
      <c r="A73" s="27"/>
      <c r="B73" s="28"/>
      <c r="C73" s="29"/>
      <c r="D73" s="30"/>
      <c r="E73" s="30"/>
      <c r="F73" s="30"/>
      <c r="G73" s="30"/>
    </row>
    <row r="74" spans="2:7" ht="15.75">
      <c r="B74" s="36"/>
      <c r="C74" s="36"/>
      <c r="D74" s="36"/>
      <c r="E74" s="36"/>
      <c r="F74" s="36"/>
      <c r="G74" s="36"/>
    </row>
    <row r="75" spans="2:7" ht="15.75">
      <c r="B75" s="36"/>
      <c r="C75" s="36"/>
      <c r="D75" s="36"/>
      <c r="E75" s="36"/>
      <c r="F75" s="36"/>
      <c r="G75" s="36"/>
    </row>
    <row r="76" spans="2:7" ht="15.75">
      <c r="B76" s="37"/>
      <c r="C76" s="37"/>
      <c r="D76" s="37"/>
      <c r="E76" s="37"/>
      <c r="F76" s="37"/>
      <c r="G76" s="37"/>
    </row>
    <row r="78" spans="2:7" ht="15.75">
      <c r="B78" s="38"/>
      <c r="C78" s="38"/>
      <c r="D78" s="38"/>
      <c r="E78" s="38"/>
      <c r="F78" s="38"/>
      <c r="G78" s="38"/>
    </row>
  </sheetData>
  <sheetProtection/>
  <mergeCells count="14">
    <mergeCell ref="B75:G75"/>
    <mergeCell ref="B76:G76"/>
    <mergeCell ref="B78:G78"/>
    <mergeCell ref="B74:G74"/>
    <mergeCell ref="D10:E10"/>
    <mergeCell ref="F10:G10"/>
    <mergeCell ref="D9:G9"/>
    <mergeCell ref="A9:A11"/>
    <mergeCell ref="B9:B11"/>
    <mergeCell ref="C9:C11"/>
    <mergeCell ref="A4:G4"/>
    <mergeCell ref="A5:G5"/>
    <mergeCell ref="A6:G6"/>
    <mergeCell ref="A7:G7"/>
  </mergeCells>
  <printOptions horizontalCentered="1"/>
  <pageMargins left="0" right="0" top="0" bottom="0" header="0.31496062992125984" footer="0.31496062992125984"/>
  <pageSetup fitToHeight="7" fitToWidth="2" horizontalDpi="600" verticalDpi="600" orientation="portrait" paperSize="8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2020-02-11T00:44:21Z</dcterms:created>
  <dcterms:modified xsi:type="dcterms:W3CDTF">2020-02-11T00:53:24Z</dcterms:modified>
  <cp:category/>
  <cp:version/>
  <cp:contentType/>
  <cp:contentStatus/>
</cp:coreProperties>
</file>